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p Pavilion\Desktop\Prof2 kazanç tablosu\"/>
    </mc:Choice>
  </mc:AlternateContent>
  <xr:revisionPtr revIDLastSave="0" documentId="13_ncr:1_{2D7F3DAA-1ADF-4F34-B8B7-573E0229A0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C41" i="1"/>
  <c r="C35" i="1"/>
  <c r="C37" i="1" s="1"/>
  <c r="C34" i="1"/>
  <c r="C36" i="1" s="1"/>
  <c r="C38" i="1" l="1"/>
  <c r="C44" i="1"/>
  <c r="C45" i="1" s="1"/>
  <c r="C47" i="1" s="1"/>
  <c r="C49" i="1" s="1"/>
</calcChain>
</file>

<file path=xl/sharedStrings.xml><?xml version="1.0" encoding="utf-8"?>
<sst xmlns="http://schemas.openxmlformats.org/spreadsheetml/2006/main" count="29" uniqueCount="29">
  <si>
    <t>Cost of cleaning &amp; filling buckets</t>
  </si>
  <si>
    <t>Haftalık kova sayısı</t>
  </si>
  <si>
    <t>Haftalık vazo sayısı</t>
  </si>
  <si>
    <t>Kova başına sap adedi</t>
  </si>
  <si>
    <t>Vazo başına sap adedi</t>
  </si>
  <si>
    <t>Kaçırılan kar</t>
  </si>
  <si>
    <t>Chrysal Professional 2 - Kar Hesap Makinesi</t>
  </si>
  <si>
    <t>Sadece beyaz boşlukları doldurun</t>
  </si>
  <si>
    <t>Kova başına su / Litre</t>
  </si>
  <si>
    <t>Vazo başına su / Litre</t>
  </si>
  <si>
    <t>Haftalık satın alınan sap sayısı</t>
  </si>
  <si>
    <t>Chrysal Professional 2 Concentrated 10L fiyatı Euro</t>
  </si>
  <si>
    <t>Atık azaltma oranı</t>
  </si>
  <si>
    <t>Çiçeklerdeki ortalama kar yüzdesi (%) / margin</t>
  </si>
  <si>
    <t>Haftalık tekrarlama sayısı (rotasyon)</t>
  </si>
  <si>
    <t>Ortalama sap fiyatı (birim maliyet)</t>
  </si>
  <si>
    <t xml:space="preserve">Saat başına işçi maliyeti </t>
  </si>
  <si>
    <t>Yıllık atık azaltım kazancı (50 hafta)</t>
  </si>
  <si>
    <t>Professional 2 (10 litre ) haftalık maliyet</t>
  </si>
  <si>
    <t>Haftalık atık azaltım kazancı (% 50 daha az)</t>
  </si>
  <si>
    <t xml:space="preserve">Professional 2 yıllık maliyet  </t>
  </si>
  <si>
    <t>Atık için yapılan yatırımın geriye dönüşümü</t>
  </si>
  <si>
    <t>İşçi maliyetinin azaltımından sağlanan kazanç</t>
  </si>
  <si>
    <t>TOPLAM  Haftalık yatırımın geriye dönüşümü</t>
  </si>
  <si>
    <t>TOTAL Haftalık zarar azaltımı</t>
  </si>
  <si>
    <t>TOPLAM yıllık yatırımın geriye dönüşümü</t>
  </si>
  <si>
    <t xml:space="preserve">5 dakikanızı ayırarak, aşağıdaki soruları cevaplayın ve çiçeklerinizin mükemmel durumda kalmasının size ne kadar büyük bir kazanç sağlayacağını öğrenin! </t>
  </si>
  <si>
    <t>Chrysal'in size ne kadar para kazandıracağını bilmek ister misiniz?</t>
  </si>
  <si>
    <t>Kova veya vazo başına dolum ve temizlik için harcanan zaman (dakika)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</si>
</sst>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[$€-2]\ #,##0"/>
    <numFmt numFmtId="166" formatCode="[$€-2]\ #,##0.00"/>
  </numFmts>
  <fonts count="11" x14ac:knownFonts="1">
    <font>
      <sz val="11"/>
      <color theme="1"/>
      <name val="Calibri"/>
      <family val="2"/>
      <scheme val="minor"/>
    </font>
    <font>
      <b/>
      <i/>
      <sz val="22"/>
      <color theme="4"/>
      <name val="Arial"/>
      <family val="2"/>
    </font>
    <font>
      <sz val="10"/>
      <name val="Arial"/>
      <family val="2"/>
    </font>
    <font>
      <b/>
      <sz val="24"/>
      <color theme="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4" fillId="0" borderId="0" xfId="0" applyFont="1" applyProtection="1">
      <protection locked="0"/>
    </xf>
    <xf numFmtId="0" fontId="5" fillId="0" borderId="0" xfId="0" applyFont="1"/>
    <xf numFmtId="0" fontId="2" fillId="2" borderId="1" xfId="0" applyFont="1" applyFill="1" applyBorder="1"/>
    <xf numFmtId="0" fontId="2" fillId="3" borderId="1" xfId="0" applyFont="1" applyFill="1" applyBorder="1" applyProtection="1">
      <protection locked="0"/>
    </xf>
    <xf numFmtId="9" fontId="2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164" fontId="2" fillId="0" borderId="0" xfId="0" applyNumberFormat="1" applyFont="1"/>
    <xf numFmtId="0" fontId="2" fillId="2" borderId="2" xfId="0" applyFont="1" applyFill="1" applyBorder="1" applyAlignment="1">
      <alignment wrapText="1"/>
    </xf>
    <xf numFmtId="0" fontId="6" fillId="4" borderId="1" xfId="0" applyFont="1" applyFill="1" applyBorder="1"/>
    <xf numFmtId="165" fontId="2" fillId="3" borderId="1" xfId="0" applyNumberFormat="1" applyFont="1" applyFill="1" applyBorder="1" applyProtection="1">
      <protection locked="0"/>
    </xf>
    <xf numFmtId="166" fontId="2" fillId="3" borderId="1" xfId="0" applyNumberFormat="1" applyFont="1" applyFill="1" applyBorder="1" applyProtection="1">
      <protection locked="0"/>
    </xf>
    <xf numFmtId="165" fontId="2" fillId="0" borderId="1" xfId="0" applyNumberFormat="1" applyFont="1" applyBorder="1"/>
    <xf numFmtId="166" fontId="2" fillId="2" borderId="1" xfId="0" applyNumberFormat="1" applyFont="1" applyFill="1" applyBorder="1"/>
    <xf numFmtId="166" fontId="2" fillId="0" borderId="0" xfId="0" applyNumberFormat="1" applyFont="1"/>
    <xf numFmtId="166" fontId="4" fillId="2" borderId="1" xfId="0" applyNumberFormat="1" applyFont="1" applyFill="1" applyBorder="1"/>
    <xf numFmtId="165" fontId="6" fillId="4" borderId="1" xfId="0" applyNumberFormat="1" applyFont="1" applyFill="1" applyBorder="1"/>
    <xf numFmtId="165" fontId="7" fillId="5" borderId="1" xfId="0" applyNumberFormat="1" applyFont="1" applyFill="1" applyBorder="1"/>
    <xf numFmtId="0" fontId="8" fillId="2" borderId="1" xfId="0" applyFont="1" applyFill="1" applyBorder="1"/>
    <xf numFmtId="0" fontId="9" fillId="2" borderId="2" xfId="0" applyFont="1" applyFill="1" applyBorder="1"/>
    <xf numFmtId="0" fontId="7" fillId="5" borderId="1" xfId="0" applyFont="1" applyFill="1" applyBorder="1"/>
    <xf numFmtId="0" fontId="10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196707726918592"/>
          <c:y val="7.6261638953460928E-2"/>
          <c:w val="0.85147112720533658"/>
          <c:h val="0.616726701804914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2C-446D-AEE7-1F623A59AE07}"/>
              </c:ext>
            </c:extLst>
          </c:dPt>
          <c:dPt>
            <c:idx val="8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2C-446D-AEE7-1F623A59AE07}"/>
              </c:ext>
            </c:extLst>
          </c:dPt>
          <c:dLbls>
            <c:dLbl>
              <c:idx val="0"/>
              <c:layout>
                <c:manualLayout>
                  <c:x val="1.0566268984175746E-2"/>
                  <c:y val="4.98601657498903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2C-446D-AEE7-1F623A59AE07}"/>
                </c:ext>
              </c:extLst>
            </c:dLbl>
            <c:dLbl>
              <c:idx val="1"/>
              <c:layout>
                <c:manualLayout>
                  <c:x val="1.4814071631148753E-2"/>
                  <c:y val="3.2805845197931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2C-446D-AEE7-1F623A59AE07}"/>
                </c:ext>
              </c:extLst>
            </c:dLbl>
            <c:dLbl>
              <c:idx val="2"/>
              <c:layout>
                <c:manualLayout>
                  <c:x val="1.2936460904974476E-2"/>
                  <c:y val="-1.15904023903094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2C-446D-AEE7-1F623A59AE07}"/>
                </c:ext>
              </c:extLst>
            </c:dLbl>
            <c:dLbl>
              <c:idx val="3"/>
              <c:layout>
                <c:manualLayout>
                  <c:x val="7.9959021430654094E-3"/>
                  <c:y val="3.43107160664896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2C-446D-AEE7-1F623A59AE07}"/>
                </c:ext>
              </c:extLst>
            </c:dLbl>
            <c:dLbl>
              <c:idx val="4"/>
              <c:layout>
                <c:manualLayout>
                  <c:x val="9.0222991412114446E-3"/>
                  <c:y val="3.46013170846078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2C-446D-AEE7-1F623A59AE07}"/>
                </c:ext>
              </c:extLst>
            </c:dLbl>
            <c:dLbl>
              <c:idx val="6"/>
              <c:layout>
                <c:manualLayout>
                  <c:x val="3.650984733184477E-3"/>
                  <c:y val="-7.9294196299096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C-446D-AEE7-1F623A59AE07}"/>
                </c:ext>
              </c:extLst>
            </c:dLbl>
            <c:dLbl>
              <c:idx val="8"/>
              <c:layout>
                <c:manualLayout>
                  <c:x val="-2.0020029954922211E-5"/>
                  <c:y val="-3.408404068736971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2C-446D-AEE7-1F623A59AE07}"/>
                </c:ext>
              </c:extLst>
            </c:dLbl>
            <c:dLbl>
              <c:idx val="9"/>
              <c:layout>
                <c:manualLayout>
                  <c:x val="-2.1409486561936317E-3"/>
                  <c:y val="-1.25223844442645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2C-446D-AEE7-1F623A59AE0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[1]Blad2!$B$6:$B$14</c:f>
              <c:strCache>
                <c:ptCount val="9"/>
                <c:pt idx="0">
                  <c:v>Savings on waste </c:v>
                </c:pt>
                <c:pt idx="1">
                  <c:v>Cost of cleaning &amp; filling buckets</c:v>
                </c:pt>
                <c:pt idx="2">
                  <c:v>Missed margin</c:v>
                </c:pt>
                <c:pt idx="3">
                  <c:v>Total savings per wk</c:v>
                </c:pt>
                <c:pt idx="5">
                  <c:v>Cost Professional 2 per wk</c:v>
                </c:pt>
                <c:pt idx="7">
                  <c:v>Total ROI per wk</c:v>
                </c:pt>
                <c:pt idx="8">
                  <c:v>Totaal ROI per yr</c:v>
                </c:pt>
              </c:strCache>
            </c:strRef>
          </c:cat>
          <c:val>
            <c:numRef>
              <c:f>[1]Blad2!$C$6:$C$14</c:f>
              <c:numCache>
                <c:formatCode>General</c:formatCode>
                <c:ptCount val="9"/>
                <c:pt idx="0">
                  <c:v>105</c:v>
                </c:pt>
                <c:pt idx="1">
                  <c:v>4</c:v>
                </c:pt>
                <c:pt idx="2">
                  <c:v>210</c:v>
                </c:pt>
                <c:pt idx="3">
                  <c:v>332.5</c:v>
                </c:pt>
                <c:pt idx="5">
                  <c:v>4.51</c:v>
                </c:pt>
                <c:pt idx="7">
                  <c:v>327.99</c:v>
                </c:pt>
                <c:pt idx="8">
                  <c:v>16399.5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2C-446D-AEE7-1F623A59A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7717520"/>
        <c:axId val="1"/>
        <c:axId val="0"/>
      </c:bar3DChart>
      <c:catAx>
        <c:axId val="29771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9771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13</xdr:col>
      <xdr:colOff>400050</xdr:colOff>
      <xdr:row>6</xdr:row>
      <xdr:rowOff>95250</xdr:rowOff>
    </xdr:to>
    <xdr:pic>
      <xdr:nvPicPr>
        <xdr:cNvPr id="2" name="Picture 1" descr="Header">
          <a:extLst>
            <a:ext uri="{FF2B5EF4-FFF2-40B4-BE49-F238E27FC236}">
              <a16:creationId xmlns:a16="http://schemas.microsoft.com/office/drawing/2014/main" id="{C160A20C-C9BA-4B1B-8CD5-9020D090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82486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54</xdr:row>
      <xdr:rowOff>9525</xdr:rowOff>
    </xdr:from>
    <xdr:to>
      <xdr:col>6</xdr:col>
      <xdr:colOff>342900</xdr:colOff>
      <xdr:row>79</xdr:row>
      <xdr:rowOff>142875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7A485402-1526-467A-A97D-FF1A3458C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161925</xdr:colOff>
      <xdr:row>42</xdr:row>
      <xdr:rowOff>95250</xdr:rowOff>
    </xdr:from>
    <xdr:to>
      <xdr:col>7</xdr:col>
      <xdr:colOff>161925</xdr:colOff>
      <xdr:row>49</xdr:row>
      <xdr:rowOff>66675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A3560448-ADFF-424C-81A7-D89079308A5D}"/>
            </a:ext>
          </a:extLst>
        </xdr:cNvPr>
        <xdr:cNvSpPr>
          <a:spLocks noChangeArrowheads="1"/>
        </xdr:cNvSpPr>
      </xdr:nvSpPr>
      <xdr:spPr bwMode="auto">
        <a:xfrm>
          <a:off x="6238875" y="9210675"/>
          <a:ext cx="1219200" cy="1352550"/>
        </a:xfrm>
        <a:prstGeom prst="ellipse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283189</xdr:colOff>
      <xdr:row>43</xdr:row>
      <xdr:rowOff>145256</xdr:rowOff>
    </xdr:from>
    <xdr:ext cx="1028680" cy="1018099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A69287A1-A7F9-47F4-BE60-B0A8EEFC5B88}"/>
            </a:ext>
          </a:extLst>
        </xdr:cNvPr>
        <xdr:cNvSpPr txBox="1">
          <a:spLocks noChangeArrowheads="1"/>
        </xdr:cNvSpPr>
      </xdr:nvSpPr>
      <xdr:spPr bwMode="auto">
        <a:xfrm>
          <a:off x="6560164" y="9498806"/>
          <a:ext cx="1028680" cy="1018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ctr" rtl="0">
            <a:lnSpc>
              <a:spcPts val="2300"/>
            </a:lnSpc>
            <a:defRPr sz="1000"/>
          </a:pPr>
          <a:r>
            <a:rPr lang="nl-NL" sz="2400" b="0" i="1" strike="noStrike">
              <a:solidFill>
                <a:srgbClr val="FFFFFF"/>
              </a:solidFill>
              <a:latin typeface="Arial"/>
              <a:cs typeface="Arial"/>
            </a:rPr>
            <a:t>50% </a:t>
          </a:r>
        </a:p>
        <a:p>
          <a:pPr algn="ctr" rtl="0">
            <a:defRPr sz="1000"/>
          </a:pPr>
          <a:r>
            <a:rPr lang="tr-TR" sz="1600" b="0" i="1" strike="noStrike">
              <a:solidFill>
                <a:srgbClr val="FFFFFF"/>
              </a:solidFill>
              <a:latin typeface="Arial"/>
              <a:cs typeface="Arial"/>
            </a:rPr>
            <a:t>Daha Az </a:t>
          </a:r>
        </a:p>
        <a:p>
          <a:pPr algn="ctr" rtl="0">
            <a:defRPr sz="1000"/>
          </a:pPr>
          <a:r>
            <a:rPr lang="tr-TR" sz="1600" b="0" i="1" strike="noStrike">
              <a:solidFill>
                <a:srgbClr val="FFFFFF"/>
              </a:solidFill>
              <a:latin typeface="Arial"/>
              <a:cs typeface="Arial"/>
            </a:rPr>
            <a:t>Atık</a:t>
          </a:r>
          <a:endParaRPr lang="nl-NL" sz="1600" b="0" i="1" strike="noStrike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lnSpc>
              <a:spcPts val="1200"/>
            </a:lnSpc>
            <a:defRPr sz="1000"/>
          </a:pPr>
          <a:endParaRPr lang="nl-NL" sz="16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3</xdr:col>
      <xdr:colOff>323850</xdr:colOff>
      <xdr:row>19</xdr:row>
      <xdr:rowOff>148478</xdr:rowOff>
    </xdr:from>
    <xdr:to>
      <xdr:col>7</xdr:col>
      <xdr:colOff>285750</xdr:colOff>
      <xdr:row>34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93F9AF7-F4C6-4CAD-A9BE-832126C2B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55" t="15845" r="8546" b="18575"/>
        <a:stretch>
          <a:fillRect/>
        </a:stretch>
      </xdr:blipFill>
      <xdr:spPr bwMode="auto">
        <a:xfrm>
          <a:off x="5581650" y="5692028"/>
          <a:ext cx="2400300" cy="281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80</xdr:row>
      <xdr:rowOff>66675</xdr:rowOff>
    </xdr:from>
    <xdr:to>
      <xdr:col>7</xdr:col>
      <xdr:colOff>476250</xdr:colOff>
      <xdr:row>85</xdr:row>
      <xdr:rowOff>76200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7225946-53DD-4954-9CE7-841569F04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4487525"/>
          <a:ext cx="2324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Professional%202%20ROI%20calculato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ysal"/>
      <sheetName val="Blad2"/>
      <sheetName val="Blad3"/>
    </sheetNames>
    <sheetDataSet>
      <sheetData sheetId="0"/>
      <sheetData sheetId="1">
        <row r="6">
          <cell r="B6" t="str">
            <v xml:space="preserve">Savings on waste </v>
          </cell>
          <cell r="C6">
            <v>105</v>
          </cell>
        </row>
        <row r="7">
          <cell r="B7" t="str">
            <v>Cost of cleaning &amp; filling buckets</v>
          </cell>
          <cell r="C7">
            <v>4</v>
          </cell>
        </row>
        <row r="8">
          <cell r="B8" t="str">
            <v>Missed margin</v>
          </cell>
          <cell r="C8">
            <v>210</v>
          </cell>
        </row>
        <row r="9">
          <cell r="B9" t="str">
            <v>Total savings per wk</v>
          </cell>
          <cell r="C9">
            <v>332.5</v>
          </cell>
        </row>
        <row r="11">
          <cell r="B11" t="str">
            <v>Cost Professional 2 per wk</v>
          </cell>
          <cell r="C11">
            <v>4.51</v>
          </cell>
        </row>
        <row r="13">
          <cell r="B13" t="str">
            <v>Total ROI per wk</v>
          </cell>
          <cell r="C13">
            <v>327.99</v>
          </cell>
        </row>
        <row r="14">
          <cell r="B14" t="str">
            <v>Totaal ROI per yr</v>
          </cell>
          <cell r="C14">
            <v>16399.5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49"/>
  <sheetViews>
    <sheetView tabSelected="1" topLeftCell="A25" workbookViewId="0">
      <selection activeCell="B90" sqref="B90"/>
    </sheetView>
  </sheetViews>
  <sheetFormatPr defaultRowHeight="15" x14ac:dyDescent="0.25"/>
  <cols>
    <col min="1" max="1" width="4.140625" customWidth="1"/>
    <col min="2" max="2" width="56.140625" customWidth="1"/>
    <col min="3" max="3" width="16.28515625" customWidth="1"/>
    <col min="257" max="257" width="4.140625" customWidth="1"/>
    <col min="258" max="258" width="53.7109375" bestFit="1" customWidth="1"/>
    <col min="259" max="259" width="18" customWidth="1"/>
    <col min="513" max="513" width="4.140625" customWidth="1"/>
    <col min="514" max="514" width="53.7109375" bestFit="1" customWidth="1"/>
    <col min="515" max="515" width="18" customWidth="1"/>
    <col min="769" max="769" width="4.140625" customWidth="1"/>
    <col min="770" max="770" width="53.7109375" bestFit="1" customWidth="1"/>
    <col min="771" max="771" width="18" customWidth="1"/>
    <col min="1025" max="1025" width="4.140625" customWidth="1"/>
    <col min="1026" max="1026" width="53.7109375" bestFit="1" customWidth="1"/>
    <col min="1027" max="1027" width="18" customWidth="1"/>
    <col min="1281" max="1281" width="4.140625" customWidth="1"/>
    <col min="1282" max="1282" width="53.7109375" bestFit="1" customWidth="1"/>
    <col min="1283" max="1283" width="18" customWidth="1"/>
    <col min="1537" max="1537" width="4.140625" customWidth="1"/>
    <col min="1538" max="1538" width="53.7109375" bestFit="1" customWidth="1"/>
    <col min="1539" max="1539" width="18" customWidth="1"/>
    <col min="1793" max="1793" width="4.140625" customWidth="1"/>
    <col min="1794" max="1794" width="53.7109375" bestFit="1" customWidth="1"/>
    <col min="1795" max="1795" width="18" customWidth="1"/>
    <col min="2049" max="2049" width="4.140625" customWidth="1"/>
    <col min="2050" max="2050" width="53.7109375" bestFit="1" customWidth="1"/>
    <col min="2051" max="2051" width="18" customWidth="1"/>
    <col min="2305" max="2305" width="4.140625" customWidth="1"/>
    <col min="2306" max="2306" width="53.7109375" bestFit="1" customWidth="1"/>
    <col min="2307" max="2307" width="18" customWidth="1"/>
    <col min="2561" max="2561" width="4.140625" customWidth="1"/>
    <col min="2562" max="2562" width="53.7109375" bestFit="1" customWidth="1"/>
    <col min="2563" max="2563" width="18" customWidth="1"/>
    <col min="2817" max="2817" width="4.140625" customWidth="1"/>
    <col min="2818" max="2818" width="53.7109375" bestFit="1" customWidth="1"/>
    <col min="2819" max="2819" width="18" customWidth="1"/>
    <col min="3073" max="3073" width="4.140625" customWidth="1"/>
    <col min="3074" max="3074" width="53.7109375" bestFit="1" customWidth="1"/>
    <col min="3075" max="3075" width="18" customWidth="1"/>
    <col min="3329" max="3329" width="4.140625" customWidth="1"/>
    <col min="3330" max="3330" width="53.7109375" bestFit="1" customWidth="1"/>
    <col min="3331" max="3331" width="18" customWidth="1"/>
    <col min="3585" max="3585" width="4.140625" customWidth="1"/>
    <col min="3586" max="3586" width="53.7109375" bestFit="1" customWidth="1"/>
    <col min="3587" max="3587" width="18" customWidth="1"/>
    <col min="3841" max="3841" width="4.140625" customWidth="1"/>
    <col min="3842" max="3842" width="53.7109375" bestFit="1" customWidth="1"/>
    <col min="3843" max="3843" width="18" customWidth="1"/>
    <col min="4097" max="4097" width="4.140625" customWidth="1"/>
    <col min="4098" max="4098" width="53.7109375" bestFit="1" customWidth="1"/>
    <col min="4099" max="4099" width="18" customWidth="1"/>
    <col min="4353" max="4353" width="4.140625" customWidth="1"/>
    <col min="4354" max="4354" width="53.7109375" bestFit="1" customWidth="1"/>
    <col min="4355" max="4355" width="18" customWidth="1"/>
    <col min="4609" max="4609" width="4.140625" customWidth="1"/>
    <col min="4610" max="4610" width="53.7109375" bestFit="1" customWidth="1"/>
    <col min="4611" max="4611" width="18" customWidth="1"/>
    <col min="4865" max="4865" width="4.140625" customWidth="1"/>
    <col min="4866" max="4866" width="53.7109375" bestFit="1" customWidth="1"/>
    <col min="4867" max="4867" width="18" customWidth="1"/>
    <col min="5121" max="5121" width="4.140625" customWidth="1"/>
    <col min="5122" max="5122" width="53.7109375" bestFit="1" customWidth="1"/>
    <col min="5123" max="5123" width="18" customWidth="1"/>
    <col min="5377" max="5377" width="4.140625" customWidth="1"/>
    <col min="5378" max="5378" width="53.7109375" bestFit="1" customWidth="1"/>
    <col min="5379" max="5379" width="18" customWidth="1"/>
    <col min="5633" max="5633" width="4.140625" customWidth="1"/>
    <col min="5634" max="5634" width="53.7109375" bestFit="1" customWidth="1"/>
    <col min="5635" max="5635" width="18" customWidth="1"/>
    <col min="5889" max="5889" width="4.140625" customWidth="1"/>
    <col min="5890" max="5890" width="53.7109375" bestFit="1" customWidth="1"/>
    <col min="5891" max="5891" width="18" customWidth="1"/>
    <col min="6145" max="6145" width="4.140625" customWidth="1"/>
    <col min="6146" max="6146" width="53.7109375" bestFit="1" customWidth="1"/>
    <col min="6147" max="6147" width="18" customWidth="1"/>
    <col min="6401" max="6401" width="4.140625" customWidth="1"/>
    <col min="6402" max="6402" width="53.7109375" bestFit="1" customWidth="1"/>
    <col min="6403" max="6403" width="18" customWidth="1"/>
    <col min="6657" max="6657" width="4.140625" customWidth="1"/>
    <col min="6658" max="6658" width="53.7109375" bestFit="1" customWidth="1"/>
    <col min="6659" max="6659" width="18" customWidth="1"/>
    <col min="6913" max="6913" width="4.140625" customWidth="1"/>
    <col min="6914" max="6914" width="53.7109375" bestFit="1" customWidth="1"/>
    <col min="6915" max="6915" width="18" customWidth="1"/>
    <col min="7169" max="7169" width="4.140625" customWidth="1"/>
    <col min="7170" max="7170" width="53.7109375" bestFit="1" customWidth="1"/>
    <col min="7171" max="7171" width="18" customWidth="1"/>
    <col min="7425" max="7425" width="4.140625" customWidth="1"/>
    <col min="7426" max="7426" width="53.7109375" bestFit="1" customWidth="1"/>
    <col min="7427" max="7427" width="18" customWidth="1"/>
    <col min="7681" max="7681" width="4.140625" customWidth="1"/>
    <col min="7682" max="7682" width="53.7109375" bestFit="1" customWidth="1"/>
    <col min="7683" max="7683" width="18" customWidth="1"/>
    <col min="7937" max="7937" width="4.140625" customWidth="1"/>
    <col min="7938" max="7938" width="53.7109375" bestFit="1" customWidth="1"/>
    <col min="7939" max="7939" width="18" customWidth="1"/>
    <col min="8193" max="8193" width="4.140625" customWidth="1"/>
    <col min="8194" max="8194" width="53.7109375" bestFit="1" customWidth="1"/>
    <col min="8195" max="8195" width="18" customWidth="1"/>
    <col min="8449" max="8449" width="4.140625" customWidth="1"/>
    <col min="8450" max="8450" width="53.7109375" bestFit="1" customWidth="1"/>
    <col min="8451" max="8451" width="18" customWidth="1"/>
    <col min="8705" max="8705" width="4.140625" customWidth="1"/>
    <col min="8706" max="8706" width="53.7109375" bestFit="1" customWidth="1"/>
    <col min="8707" max="8707" width="18" customWidth="1"/>
    <col min="8961" max="8961" width="4.140625" customWidth="1"/>
    <col min="8962" max="8962" width="53.7109375" bestFit="1" customWidth="1"/>
    <col min="8963" max="8963" width="18" customWidth="1"/>
    <col min="9217" max="9217" width="4.140625" customWidth="1"/>
    <col min="9218" max="9218" width="53.7109375" bestFit="1" customWidth="1"/>
    <col min="9219" max="9219" width="18" customWidth="1"/>
    <col min="9473" max="9473" width="4.140625" customWidth="1"/>
    <col min="9474" max="9474" width="53.7109375" bestFit="1" customWidth="1"/>
    <col min="9475" max="9475" width="18" customWidth="1"/>
    <col min="9729" max="9729" width="4.140625" customWidth="1"/>
    <col min="9730" max="9730" width="53.7109375" bestFit="1" customWidth="1"/>
    <col min="9731" max="9731" width="18" customWidth="1"/>
    <col min="9985" max="9985" width="4.140625" customWidth="1"/>
    <col min="9986" max="9986" width="53.7109375" bestFit="1" customWidth="1"/>
    <col min="9987" max="9987" width="18" customWidth="1"/>
    <col min="10241" max="10241" width="4.140625" customWidth="1"/>
    <col min="10242" max="10242" width="53.7109375" bestFit="1" customWidth="1"/>
    <col min="10243" max="10243" width="18" customWidth="1"/>
    <col min="10497" max="10497" width="4.140625" customWidth="1"/>
    <col min="10498" max="10498" width="53.7109375" bestFit="1" customWidth="1"/>
    <col min="10499" max="10499" width="18" customWidth="1"/>
    <col min="10753" max="10753" width="4.140625" customWidth="1"/>
    <col min="10754" max="10754" width="53.7109375" bestFit="1" customWidth="1"/>
    <col min="10755" max="10755" width="18" customWidth="1"/>
    <col min="11009" max="11009" width="4.140625" customWidth="1"/>
    <col min="11010" max="11010" width="53.7109375" bestFit="1" customWidth="1"/>
    <col min="11011" max="11011" width="18" customWidth="1"/>
    <col min="11265" max="11265" width="4.140625" customWidth="1"/>
    <col min="11266" max="11266" width="53.7109375" bestFit="1" customWidth="1"/>
    <col min="11267" max="11267" width="18" customWidth="1"/>
    <col min="11521" max="11521" width="4.140625" customWidth="1"/>
    <col min="11522" max="11522" width="53.7109375" bestFit="1" customWidth="1"/>
    <col min="11523" max="11523" width="18" customWidth="1"/>
    <col min="11777" max="11777" width="4.140625" customWidth="1"/>
    <col min="11778" max="11778" width="53.7109375" bestFit="1" customWidth="1"/>
    <col min="11779" max="11779" width="18" customWidth="1"/>
    <col min="12033" max="12033" width="4.140625" customWidth="1"/>
    <col min="12034" max="12034" width="53.7109375" bestFit="1" customWidth="1"/>
    <col min="12035" max="12035" width="18" customWidth="1"/>
    <col min="12289" max="12289" width="4.140625" customWidth="1"/>
    <col min="12290" max="12290" width="53.7109375" bestFit="1" customWidth="1"/>
    <col min="12291" max="12291" width="18" customWidth="1"/>
    <col min="12545" max="12545" width="4.140625" customWidth="1"/>
    <col min="12546" max="12546" width="53.7109375" bestFit="1" customWidth="1"/>
    <col min="12547" max="12547" width="18" customWidth="1"/>
    <col min="12801" max="12801" width="4.140625" customWidth="1"/>
    <col min="12802" max="12802" width="53.7109375" bestFit="1" customWidth="1"/>
    <col min="12803" max="12803" width="18" customWidth="1"/>
    <col min="13057" max="13057" width="4.140625" customWidth="1"/>
    <col min="13058" max="13058" width="53.7109375" bestFit="1" customWidth="1"/>
    <col min="13059" max="13059" width="18" customWidth="1"/>
    <col min="13313" max="13313" width="4.140625" customWidth="1"/>
    <col min="13314" max="13314" width="53.7109375" bestFit="1" customWidth="1"/>
    <col min="13315" max="13315" width="18" customWidth="1"/>
    <col min="13569" max="13569" width="4.140625" customWidth="1"/>
    <col min="13570" max="13570" width="53.7109375" bestFit="1" customWidth="1"/>
    <col min="13571" max="13571" width="18" customWidth="1"/>
    <col min="13825" max="13825" width="4.140625" customWidth="1"/>
    <col min="13826" max="13826" width="53.7109375" bestFit="1" customWidth="1"/>
    <col min="13827" max="13827" width="18" customWidth="1"/>
    <col min="14081" max="14081" width="4.140625" customWidth="1"/>
    <col min="14082" max="14082" width="53.7109375" bestFit="1" customWidth="1"/>
    <col min="14083" max="14083" width="18" customWidth="1"/>
    <col min="14337" max="14337" width="4.140625" customWidth="1"/>
    <col min="14338" max="14338" width="53.7109375" bestFit="1" customWidth="1"/>
    <col min="14339" max="14339" width="18" customWidth="1"/>
    <col min="14593" max="14593" width="4.140625" customWidth="1"/>
    <col min="14594" max="14594" width="53.7109375" bestFit="1" customWidth="1"/>
    <col min="14595" max="14595" width="18" customWidth="1"/>
    <col min="14849" max="14849" width="4.140625" customWidth="1"/>
    <col min="14850" max="14850" width="53.7109375" bestFit="1" customWidth="1"/>
    <col min="14851" max="14851" width="18" customWidth="1"/>
    <col min="15105" max="15105" width="4.140625" customWidth="1"/>
    <col min="15106" max="15106" width="53.7109375" bestFit="1" customWidth="1"/>
    <col min="15107" max="15107" width="18" customWidth="1"/>
    <col min="15361" max="15361" width="4.140625" customWidth="1"/>
    <col min="15362" max="15362" width="53.7109375" bestFit="1" customWidth="1"/>
    <col min="15363" max="15363" width="18" customWidth="1"/>
    <col min="15617" max="15617" width="4.140625" customWidth="1"/>
    <col min="15618" max="15618" width="53.7109375" bestFit="1" customWidth="1"/>
    <col min="15619" max="15619" width="18" customWidth="1"/>
    <col min="15873" max="15873" width="4.140625" customWidth="1"/>
    <col min="15874" max="15874" width="53.7109375" bestFit="1" customWidth="1"/>
    <col min="15875" max="15875" width="18" customWidth="1"/>
    <col min="16129" max="16129" width="4.140625" customWidth="1"/>
    <col min="16130" max="16130" width="53.7109375" bestFit="1" customWidth="1"/>
    <col min="16131" max="16131" width="18" customWidth="1"/>
  </cols>
  <sheetData>
    <row r="9" spans="1:9" ht="38.25" customHeight="1" x14ac:dyDescent="0.4">
      <c r="B9" s="1" t="s">
        <v>27</v>
      </c>
      <c r="C9" s="2"/>
      <c r="D9" s="2"/>
      <c r="E9" s="2"/>
      <c r="F9" s="2"/>
      <c r="G9" s="2"/>
    </row>
    <row r="10" spans="1:9" ht="128.25" customHeight="1" x14ac:dyDescent="0.25">
      <c r="B10" s="28" t="s">
        <v>26</v>
      </c>
      <c r="C10" s="28"/>
      <c r="D10" s="28"/>
      <c r="E10" s="28"/>
      <c r="F10" s="28"/>
      <c r="G10" s="28"/>
      <c r="H10" s="3"/>
    </row>
    <row r="14" spans="1:9" ht="30" x14ac:dyDescent="0.25">
      <c r="A14" s="29" t="s">
        <v>6</v>
      </c>
      <c r="B14" s="29"/>
      <c r="C14" s="29"/>
      <c r="D14" s="29"/>
      <c r="E14" s="29"/>
      <c r="F14" s="29"/>
      <c r="G14" s="29"/>
      <c r="H14" s="29"/>
      <c r="I14" s="29"/>
    </row>
    <row r="15" spans="1:9" ht="12" customHeight="1" x14ac:dyDescent="0.25"/>
    <row r="16" spans="1:9" ht="11.25" customHeight="1" x14ac:dyDescent="0.25">
      <c r="B16" s="4"/>
    </row>
    <row r="17" spans="2:3" ht="18" customHeight="1" x14ac:dyDescent="0.25">
      <c r="B17" s="5" t="s">
        <v>7</v>
      </c>
    </row>
    <row r="18" spans="2:3" x14ac:dyDescent="0.25">
      <c r="B18" s="6" t="s">
        <v>1</v>
      </c>
      <c r="C18" s="7">
        <v>20</v>
      </c>
    </row>
    <row r="19" spans="2:3" x14ac:dyDescent="0.25">
      <c r="B19" s="6" t="s">
        <v>2</v>
      </c>
      <c r="C19" s="7">
        <v>50</v>
      </c>
    </row>
    <row r="20" spans="2:3" x14ac:dyDescent="0.25">
      <c r="B20" s="6" t="s">
        <v>8</v>
      </c>
      <c r="C20" s="7">
        <v>3</v>
      </c>
    </row>
    <row r="21" spans="2:3" x14ac:dyDescent="0.25">
      <c r="B21" s="6" t="s">
        <v>9</v>
      </c>
      <c r="C21" s="7">
        <v>1</v>
      </c>
    </row>
    <row r="22" spans="2:3" x14ac:dyDescent="0.25">
      <c r="B22" s="6" t="s">
        <v>3</v>
      </c>
      <c r="C22" s="7">
        <v>100</v>
      </c>
    </row>
    <row r="23" spans="2:3" x14ac:dyDescent="0.25">
      <c r="B23" s="6" t="s">
        <v>4</v>
      </c>
      <c r="C23" s="7">
        <v>30</v>
      </c>
    </row>
    <row r="24" spans="2:3" x14ac:dyDescent="0.25">
      <c r="B24" s="6" t="s">
        <v>14</v>
      </c>
      <c r="C24" s="7">
        <v>3</v>
      </c>
    </row>
    <row r="25" spans="2:3" x14ac:dyDescent="0.25">
      <c r="B25" s="6" t="s">
        <v>10</v>
      </c>
      <c r="C25" s="7">
        <v>2500</v>
      </c>
    </row>
    <row r="26" spans="2:3" x14ac:dyDescent="0.25">
      <c r="B26" s="6" t="s">
        <v>15</v>
      </c>
      <c r="C26" s="17">
        <v>0.25</v>
      </c>
    </row>
    <row r="27" spans="2:3" x14ac:dyDescent="0.25">
      <c r="B27" s="6" t="s">
        <v>11</v>
      </c>
      <c r="C27" s="16">
        <v>110</v>
      </c>
    </row>
    <row r="28" spans="2:3" x14ac:dyDescent="0.25">
      <c r="B28" s="6" t="s">
        <v>12</v>
      </c>
      <c r="C28" s="8">
        <v>0.08</v>
      </c>
    </row>
    <row r="29" spans="2:3" x14ac:dyDescent="0.25">
      <c r="B29" s="6" t="s">
        <v>16</v>
      </c>
      <c r="C29" s="18">
        <v>10</v>
      </c>
    </row>
    <row r="30" spans="2:3" x14ac:dyDescent="0.25">
      <c r="B30" s="24" t="s">
        <v>28</v>
      </c>
      <c r="C30" s="9">
        <v>1</v>
      </c>
    </row>
    <row r="31" spans="2:3" x14ac:dyDescent="0.25">
      <c r="B31" s="6" t="s">
        <v>13</v>
      </c>
      <c r="C31" s="10">
        <v>50</v>
      </c>
    </row>
    <row r="32" spans="2:3" x14ac:dyDescent="0.25">
      <c r="B32" s="11"/>
      <c r="C32" s="11"/>
    </row>
    <row r="33" spans="2:5" x14ac:dyDescent="0.25">
      <c r="B33" s="11"/>
      <c r="C33" s="11"/>
    </row>
    <row r="34" spans="2:5" x14ac:dyDescent="0.25">
      <c r="B34" s="12" t="s">
        <v>19</v>
      </c>
      <c r="C34" s="19">
        <f>(C19*C23*C24*C28*C26)*0.5+(C18*C22*C24*C28*C26)*0.5</f>
        <v>105</v>
      </c>
    </row>
    <row r="35" spans="2:5" x14ac:dyDescent="0.25">
      <c r="B35" s="6" t="s">
        <v>18</v>
      </c>
      <c r="C35" s="19">
        <f>C27/2000*(C20*C18+C19*C21)</f>
        <v>6.05</v>
      </c>
    </row>
    <row r="36" spans="2:5" x14ac:dyDescent="0.25">
      <c r="B36" s="6" t="s">
        <v>17</v>
      </c>
      <c r="C36" s="19">
        <f>C34*50</f>
        <v>5250</v>
      </c>
    </row>
    <row r="37" spans="2:5" x14ac:dyDescent="0.25">
      <c r="B37" s="6" t="s">
        <v>20</v>
      </c>
      <c r="C37" s="19">
        <f>C35*50</f>
        <v>302.5</v>
      </c>
    </row>
    <row r="38" spans="2:5" x14ac:dyDescent="0.25">
      <c r="B38" s="6" t="s">
        <v>21</v>
      </c>
      <c r="C38" s="19">
        <f>C36-C37</f>
        <v>4947.5</v>
      </c>
    </row>
    <row r="39" spans="2:5" ht="12.75" hidden="1" customHeight="1" x14ac:dyDescent="0.25">
      <c r="B39" s="11"/>
      <c r="C39" s="20"/>
    </row>
    <row r="40" spans="2:5" ht="12.75" hidden="1" customHeight="1" x14ac:dyDescent="0.25">
      <c r="B40" s="11"/>
      <c r="C40" s="20"/>
    </row>
    <row r="41" spans="2:5" ht="12.75" hidden="1" customHeight="1" x14ac:dyDescent="0.25">
      <c r="B41" s="11" t="s">
        <v>0</v>
      </c>
      <c r="C41" s="20">
        <f>(C30*C18*C29)/50</f>
        <v>4</v>
      </c>
    </row>
    <row r="42" spans="2:5" ht="12.75" hidden="1" customHeight="1" x14ac:dyDescent="0.25">
      <c r="B42" s="11"/>
      <c r="C42" s="20"/>
    </row>
    <row r="43" spans="2:5" ht="17.25" x14ac:dyDescent="0.3">
      <c r="B43" s="12" t="s">
        <v>22</v>
      </c>
      <c r="C43" s="19">
        <f>(C19*C24*(C30/60)+C18*C20*(C30/60))/2*C29</f>
        <v>17.5</v>
      </c>
      <c r="E43" s="27"/>
    </row>
    <row r="44" spans="2:5" x14ac:dyDescent="0.25">
      <c r="B44" s="14" t="s">
        <v>5</v>
      </c>
      <c r="C44" s="19">
        <f>C34*(100/C31)</f>
        <v>210</v>
      </c>
    </row>
    <row r="45" spans="2:5" x14ac:dyDescent="0.25">
      <c r="B45" s="25" t="s">
        <v>24</v>
      </c>
      <c r="C45" s="21">
        <f>C34+C43+C44</f>
        <v>332.5</v>
      </c>
    </row>
    <row r="46" spans="2:5" x14ac:dyDescent="0.25">
      <c r="B46" s="11"/>
      <c r="C46" s="13"/>
    </row>
    <row r="47" spans="2:5" ht="15.75" x14ac:dyDescent="0.25">
      <c r="B47" s="15" t="s">
        <v>23</v>
      </c>
      <c r="C47" s="22">
        <f>C45-C35</f>
        <v>326.45</v>
      </c>
    </row>
    <row r="48" spans="2:5" x14ac:dyDescent="0.25">
      <c r="B48" s="11"/>
      <c r="C48" s="13"/>
    </row>
    <row r="49" spans="2:3" ht="18" x14ac:dyDescent="0.25">
      <c r="B49" s="26" t="s">
        <v>25</v>
      </c>
      <c r="C49" s="23">
        <f>C47*50</f>
        <v>16322.5</v>
      </c>
    </row>
  </sheetData>
  <mergeCells count="2">
    <mergeCell ref="B10:G10"/>
    <mergeCell ref="A14:I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2015-06-05T18:19:34Z</dcterms:created>
  <dcterms:modified xsi:type="dcterms:W3CDTF">2020-08-23T21:09:08Z</dcterms:modified>
</cp:coreProperties>
</file>